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636" yWindow="636" windowWidth="26532" windowHeight="7620" activeTab="0"/>
  </bookViews>
  <sheets>
    <sheet name="Worksheet" sheetId="1" r:id="rId1"/>
  </sheets>
  <definedNames/>
  <calcPr calcId="152511"/>
</workbook>
</file>

<file path=xl/sharedStrings.xml><?xml version="1.0" encoding="utf-8"?>
<sst xmlns="http://schemas.openxmlformats.org/spreadsheetml/2006/main" count="78" uniqueCount="54">
  <si>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</si>
  <si>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</si>
  <si>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2016-09-25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</si>
  <si>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</si>
  <si>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</si>
  <si>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</si>
  <si>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</si>
  <si>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</si>
  <si>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</si>
  <si>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</si>
  <si>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</si>
  <si>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</si>
  <si>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</si>
  <si>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квота (разр.)</t>
  </si>
  <si>
    <t>вылов</t>
  </si>
  <si>
    <t>% от кв.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</si>
  <si>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</si>
  <si>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</si>
  <si>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</si>
  <si>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</si>
  <si>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</si>
  <si>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</si>
  <si>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</si>
  <si>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</si>
  <si>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</si>
  <si>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</si>
  <si>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</si>
  <si>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</si>
  <si>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</si>
  <si>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Петропавловско-Командорская подзона</t>
  </si>
  <si>
    <t>Авачинская губа, рр. Вилюча, Большая Ходутка, Островная</t>
  </si>
  <si>
    <t>228,994,767,776-778,985</t>
  </si>
  <si>
    <t>бух. Жировая, Большая Саранная</t>
  </si>
  <si>
    <t>бух. М. Медвежка, Б. Калыгирь</t>
  </si>
  <si>
    <t>Кроноцкий залив, бух. Б. Медвежка, рр. Березовая, Жупанова, Карымская</t>
  </si>
  <si>
    <t>262,265-267,786,790,988,989</t>
  </si>
  <si>
    <t>р. Вахиль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</si>
  <si>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</si>
  <si>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</si>
  <si>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Западно-Камчатская подзона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</si>
  <si>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</si>
  <si>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</si>
  <si>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Охотское море, рр. Лесная, Палана, Кахтана, Воямполка (Матёрая), Тигиль, Сопочная, Ковран, Морошечная, Хайрюзова, Белоголовая, лиман рек</t>
  </si>
  <si>
    <t>24,25,29,30,549-551,556-559,561,575,581,594,599,605,606,632,635,638-643,646-650,652,653,655,657-659,660</t>
  </si>
  <si>
    <t>Пенжинская губа, рр. Пенжина, Парень, Рекиники</t>
  </si>
  <si>
    <t>4,5,9,10,13,14,530,534,538,542,547</t>
  </si>
  <si>
    <t>Камчатско-Курильская подзона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</si>
  <si>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</si>
  <si>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</si>
  <si>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Коль, Пымта</t>
  </si>
  <si>
    <t>85-94,96-101,1120-1124,697,699,700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</si>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</sst>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0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4"/>
      <color rgb="FF000000"/>
      <name val="Times New Roman"/>
      <family val="2"/>
    </font>
    <font>
      <sz val="12"/>
      <color rgb="FF000000"/>
      <name val="Times New Roman"/>
      <family val="2"/>
    </font>
    <font>
      <b/>
      <sz val="11.5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8" xfId="0" applyFont="1" applyBorder="1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tabSelected="1" zoomScale="80" zoomScaleNormal="80" workbookViewId="0" topLeftCell="A1">
      <selection activeCell="G43" sqref="G43"/>
    </sheetView>
  </sheetViews>
  <sheetFormatPr defaultColWidth="9.140625" defaultRowHeight="15"/>
  <cols>
    <col min="1" max="1" width="22.00390625" style="0" customWidth="1"/>
    <col min="2" max="3" width="14.00390625" style="0" customWidth="1"/>
    <col min="4" max="4" width="14.00390625" style="0" hidden="1" customWidth="1"/>
    <col min="5" max="5" width="14.00390625" style="0" customWidth="1"/>
    <col min="6" max="6" width="6.421875" style="0" hidden="1" customWidth="1"/>
    <col min="7" max="7" width="14.00390625" style="0" customWidth="1"/>
    <col min="8" max="8" width="14.00390625" style="0" hidden="1" customWidth="1"/>
    <col min="9" max="9" width="14.00390625" style="0" customWidth="1"/>
    <col min="10" max="10" width="6.421875" style="0" hidden="1" customWidth="1"/>
    <col min="11" max="11" width="14.00390625" style="0" customWidth="1"/>
    <col min="12" max="12" width="14.00390625" style="0" hidden="1" customWidth="1"/>
    <col min="13" max="13" width="14.00390625" style="0" customWidth="1"/>
    <col min="14" max="14" width="6.421875" style="0" hidden="1" customWidth="1"/>
    <col min="15" max="15" width="14.00390625" style="0" customWidth="1"/>
    <col min="16" max="16" width="14.00390625" style="0" hidden="1" customWidth="1"/>
    <col min="17" max="17" width="14.00390625" style="0" customWidth="1"/>
    <col min="18" max="18" width="6.421875" style="0" hidden="1" customWidth="1"/>
    <col min="19" max="19" width="14.00390625" style="0" customWidth="1"/>
    <col min="20" max="20" width="14.00390625" style="0" hidden="1" customWidth="1"/>
    <col min="21" max="21" width="14.00390625" style="0" customWidth="1"/>
    <col min="22" max="22" width="6.421875" style="0" hidden="1" customWidth="1"/>
    <col min="23" max="23" width="14.00390625" style="0" customWidth="1"/>
    <col min="24" max="24" width="14.00390625" style="0" hidden="1" customWidth="1"/>
    <col min="25" max="25" width="14.00390625" style="0" customWidth="1"/>
    <col min="26" max="26" width="6.421875" style="0" hidden="1" customWidth="1"/>
  </cols>
  <sheetData>
    <row r="1" spans="1:26" ht="18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8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8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8.6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2" thickBot="1">
      <c r="A5" s="30" t="s">
        <v>3</v>
      </c>
      <c r="B5" s="33" t="s">
        <v>4</v>
      </c>
      <c r="C5" s="36" t="s">
        <v>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</row>
    <row r="6" spans="1:26" ht="15.6">
      <c r="A6" s="31"/>
      <c r="B6" s="34"/>
      <c r="C6" s="39" t="s">
        <v>6</v>
      </c>
      <c r="D6" s="40"/>
      <c r="E6" s="40"/>
      <c r="F6" s="41"/>
      <c r="G6" s="39" t="s">
        <v>7</v>
      </c>
      <c r="H6" s="40"/>
      <c r="I6" s="40"/>
      <c r="J6" s="41"/>
      <c r="K6" s="39" t="s">
        <v>8</v>
      </c>
      <c r="L6" s="40"/>
      <c r="M6" s="40"/>
      <c r="N6" s="41"/>
      <c r="O6" s="39" t="s">
        <v>9</v>
      </c>
      <c r="P6" s="40"/>
      <c r="Q6" s="40"/>
      <c r="R6" s="41"/>
      <c r="S6" s="39" t="s">
        <v>10</v>
      </c>
      <c r="T6" s="40"/>
      <c r="U6" s="40"/>
      <c r="V6" s="41"/>
      <c r="W6" s="39" t="s">
        <v>11</v>
      </c>
      <c r="X6" s="40"/>
      <c r="Y6" s="40"/>
      <c r="Z6" s="41"/>
    </row>
    <row r="7" spans="1:26" ht="27" thickBot="1">
      <c r="A7" s="32"/>
      <c r="B7" s="35"/>
      <c r="C7" s="2" t="s">
        <v>12</v>
      </c>
      <c r="D7" s="6" t="s">
        <v>13</v>
      </c>
      <c r="E7" s="10" t="s">
        <v>14</v>
      </c>
      <c r="F7" s="11" t="s">
        <v>15</v>
      </c>
      <c r="G7" s="2" t="s">
        <v>12</v>
      </c>
      <c r="H7" s="6" t="s">
        <v>13</v>
      </c>
      <c r="I7" s="10" t="s">
        <v>14</v>
      </c>
      <c r="J7" s="11" t="s">
        <v>15</v>
      </c>
      <c r="K7" s="2" t="s">
        <v>12</v>
      </c>
      <c r="L7" s="6" t="s">
        <v>13</v>
      </c>
      <c r="M7" s="10" t="s">
        <v>14</v>
      </c>
      <c r="N7" s="11" t="s">
        <v>15</v>
      </c>
      <c r="O7" s="2" t="s">
        <v>12</v>
      </c>
      <c r="P7" s="6" t="s">
        <v>13</v>
      </c>
      <c r="Q7" s="10" t="s">
        <v>14</v>
      </c>
      <c r="R7" s="11" t="s">
        <v>15</v>
      </c>
      <c r="S7" s="2" t="s">
        <v>12</v>
      </c>
      <c r="T7" s="6" t="s">
        <v>13</v>
      </c>
      <c r="U7" s="10" t="s">
        <v>14</v>
      </c>
      <c r="V7" s="11" t="s">
        <v>15</v>
      </c>
      <c r="W7" s="2" t="s">
        <v>12</v>
      </c>
      <c r="X7" s="6" t="s">
        <v>13</v>
      </c>
      <c r="Y7" s="10" t="s">
        <v>14</v>
      </c>
      <c r="Z7" s="11" t="s">
        <v>15</v>
      </c>
    </row>
    <row r="8" spans="1:26" ht="18" thickBot="1">
      <c r="A8" s="26" t="s">
        <v>16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55.8" thickBot="1">
      <c r="A9" s="15" t="s">
        <v>17</v>
      </c>
      <c r="B9" s="17" t="s">
        <v>18</v>
      </c>
      <c r="C9" s="3">
        <v>60</v>
      </c>
      <c r="D9" s="7">
        <v>0.5</v>
      </c>
      <c r="E9" s="7">
        <v>0.506</v>
      </c>
      <c r="F9" s="12">
        <f>IF(D9=0,0,E9/D9*100)</f>
        <v>101.2</v>
      </c>
      <c r="G9" s="3">
        <v>9</v>
      </c>
      <c r="H9" s="7">
        <v>0.513</v>
      </c>
      <c r="I9" s="7">
        <v>0.513</v>
      </c>
      <c r="J9" s="12">
        <f>IF(H9=0,0,I9/H9*100)</f>
        <v>100</v>
      </c>
      <c r="K9" s="3">
        <v>149</v>
      </c>
      <c r="L9" s="7">
        <v>66.791</v>
      </c>
      <c r="M9" s="7">
        <v>66.791</v>
      </c>
      <c r="N9" s="12">
        <f>IF(L9=0,0,M9/L9*100)</f>
        <v>100</v>
      </c>
      <c r="O9" s="3">
        <v>0</v>
      </c>
      <c r="P9" s="7">
        <v>0</v>
      </c>
      <c r="Q9" s="7">
        <v>0</v>
      </c>
      <c r="R9" s="12">
        <f>IF(P9=0,0,Q9/P9*100)</f>
        <v>0</v>
      </c>
      <c r="S9" s="3">
        <v>0</v>
      </c>
      <c r="T9" s="7">
        <v>0</v>
      </c>
      <c r="U9" s="7">
        <v>0</v>
      </c>
      <c r="V9" s="12">
        <f>IF(T9=0,0,U9/T9*100)</f>
        <v>0</v>
      </c>
      <c r="W9" s="3">
        <f>SUM(C9,G9,K9,O9,S9)</f>
        <v>218</v>
      </c>
      <c r="X9" s="7">
        <f>SUM(D9,H9,L9,P9,T9)</f>
        <v>67.804</v>
      </c>
      <c r="Y9" s="7">
        <f>SUM(E9,I9,M9,Q9,U9)</f>
        <v>67.81</v>
      </c>
      <c r="Z9" s="12">
        <f>IF(X9=0,0,Y9/X9*100)</f>
        <v>100.00884903545513</v>
      </c>
    </row>
    <row r="10" spans="1:26" ht="16.2" thickBot="1">
      <c r="A10" s="24" t="s">
        <v>19</v>
      </c>
      <c r="B10" s="25"/>
      <c r="C10" s="4">
        <f>SUM(C9:C9)</f>
        <v>60</v>
      </c>
      <c r="D10" s="8">
        <f>SUM(D9:D9)</f>
        <v>0.5</v>
      </c>
      <c r="E10" s="8">
        <f>SUM(E9:E9)</f>
        <v>0.506</v>
      </c>
      <c r="F10" s="13">
        <f>IF(D10=0,0,E10/D10*100)</f>
        <v>101.2</v>
      </c>
      <c r="G10" s="4">
        <f>SUM(G9:G9)</f>
        <v>9</v>
      </c>
      <c r="H10" s="8">
        <f>SUM(H9:H9)</f>
        <v>0.513</v>
      </c>
      <c r="I10" s="8">
        <f>SUM(I9:I9)</f>
        <v>0.513</v>
      </c>
      <c r="J10" s="13">
        <f>IF(H10=0,0,I10/H10*100)</f>
        <v>100</v>
      </c>
      <c r="K10" s="4">
        <f>SUM(K9:K9)</f>
        <v>149</v>
      </c>
      <c r="L10" s="8">
        <f>SUM(L9:L9)</f>
        <v>66.791</v>
      </c>
      <c r="M10" s="8">
        <f>SUM(M9:M9)</f>
        <v>66.791</v>
      </c>
      <c r="N10" s="13">
        <f>IF(L10=0,0,M10/L10*100)</f>
        <v>100</v>
      </c>
      <c r="O10" s="4">
        <f>SUM(O9:O9)</f>
        <v>0</v>
      </c>
      <c r="P10" s="8">
        <f>SUM(P9:P9)</f>
        <v>0</v>
      </c>
      <c r="Q10" s="8">
        <f>SUM(Q9:Q9)</f>
        <v>0</v>
      </c>
      <c r="R10" s="13">
        <f>IF(P10=0,0,Q10/P10*100)</f>
        <v>0</v>
      </c>
      <c r="S10" s="4">
        <f>SUM(S9:S9)</f>
        <v>0</v>
      </c>
      <c r="T10" s="8">
        <f>SUM(T9:T9)</f>
        <v>0</v>
      </c>
      <c r="U10" s="8">
        <f>SUM(U9:U9)</f>
        <v>0</v>
      </c>
      <c r="V10" s="13">
        <f>IF(T10=0,0,U10/T10*100)</f>
        <v>0</v>
      </c>
      <c r="W10" s="4">
        <f>SUM(W9:W9)</f>
        <v>218</v>
      </c>
      <c r="X10" s="8">
        <f>SUM(X9:X9)</f>
        <v>67.804</v>
      </c>
      <c r="Y10" s="8">
        <f>SUM(Y9:Y9)</f>
        <v>67.81</v>
      </c>
      <c r="Z10" s="13">
        <f>IF(X10=0,0,Y10/X10*100)</f>
        <v>100.00884903545513</v>
      </c>
    </row>
    <row r="11" spans="1:26" ht="18" thickBot="1">
      <c r="A11" s="26" t="s">
        <v>20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27.6">
      <c r="A12" s="15" t="s">
        <v>21</v>
      </c>
      <c r="B12" s="17" t="s">
        <v>22</v>
      </c>
      <c r="C12" s="21">
        <v>79009.289</v>
      </c>
      <c r="D12" s="7">
        <v>483.259</v>
      </c>
      <c r="E12" s="7">
        <v>483.259</v>
      </c>
      <c r="F12" s="12">
        <f>IF(D12=0,0,E12/D12*100)</f>
        <v>100</v>
      </c>
      <c r="G12" s="21">
        <v>12733</v>
      </c>
      <c r="H12" s="7">
        <v>568.131</v>
      </c>
      <c r="I12" s="7">
        <v>568.131</v>
      </c>
      <c r="J12" s="12">
        <f>IF(H12=0,0,I12/H12*100)</f>
        <v>100</v>
      </c>
      <c r="K12" s="21">
        <v>4606</v>
      </c>
      <c r="L12" s="7">
        <v>72.018</v>
      </c>
      <c r="M12" s="7">
        <v>72.018</v>
      </c>
      <c r="N12" s="12">
        <f>IF(L12=0,0,M12/L12*100)</f>
        <v>100</v>
      </c>
      <c r="O12" s="3">
        <v>30</v>
      </c>
      <c r="P12" s="7">
        <v>5.716</v>
      </c>
      <c r="Q12" s="7">
        <v>5.716</v>
      </c>
      <c r="R12" s="12">
        <f>IF(P12=0,0,Q12/P12*100)</f>
        <v>100</v>
      </c>
      <c r="S12" s="3">
        <v>4</v>
      </c>
      <c r="T12" s="7">
        <v>3.189</v>
      </c>
      <c r="U12" s="7">
        <v>3.189</v>
      </c>
      <c r="V12" s="12">
        <f>IF(T12=0,0,U12/T12*100)</f>
        <v>100</v>
      </c>
      <c r="W12" s="3">
        <f aca="true" t="shared" si="0" ref="W12:Y15">SUM(C12,G12,K12,O12,S12)</f>
        <v>96382.289</v>
      </c>
      <c r="X12" s="7">
        <f t="shared" si="0"/>
        <v>1132.3129999999999</v>
      </c>
      <c r="Y12" s="7">
        <f t="shared" si="0"/>
        <v>1132.3129999999999</v>
      </c>
      <c r="Z12" s="12">
        <f>IF(X12=0,0,Y12/X12*100)</f>
        <v>100</v>
      </c>
    </row>
    <row r="13" spans="1:26" ht="179.4">
      <c r="A13" s="16" t="s">
        <v>23</v>
      </c>
      <c r="B13" s="18" t="s">
        <v>24</v>
      </c>
      <c r="C13" s="22"/>
      <c r="D13" s="9">
        <v>30248.027</v>
      </c>
      <c r="E13" s="9">
        <v>29735.223</v>
      </c>
      <c r="F13" s="14">
        <f>IF(D13=0,0,E13/D13*100)</f>
        <v>98.30466959051579</v>
      </c>
      <c r="G13" s="22"/>
      <c r="H13" s="9">
        <v>2068.953</v>
      </c>
      <c r="I13" s="9">
        <v>2068.827</v>
      </c>
      <c r="J13" s="14">
        <f>IF(H13=0,0,I13/H13*100)</f>
        <v>99.99390996315529</v>
      </c>
      <c r="K13" s="22"/>
      <c r="L13" s="9">
        <v>416.054</v>
      </c>
      <c r="M13" s="9">
        <v>415.805</v>
      </c>
      <c r="N13" s="14">
        <f>IF(L13=0,0,M13/L13*100)</f>
        <v>99.94015199950007</v>
      </c>
      <c r="O13" s="5">
        <v>10</v>
      </c>
      <c r="P13" s="9">
        <v>2.047</v>
      </c>
      <c r="Q13" s="9">
        <v>1.947</v>
      </c>
      <c r="R13" s="14">
        <f>IF(P13=0,0,Q13/P13*100)</f>
        <v>95.11480214948705</v>
      </c>
      <c r="S13" s="5">
        <v>0.5</v>
      </c>
      <c r="T13" s="9">
        <v>0.386</v>
      </c>
      <c r="U13" s="9">
        <v>0.336</v>
      </c>
      <c r="V13" s="14">
        <f>IF(T13=0,0,U13/T13*100)</f>
        <v>87.04663212435233</v>
      </c>
      <c r="W13" s="5">
        <f t="shared" si="0"/>
        <v>10.5</v>
      </c>
      <c r="X13" s="9">
        <f t="shared" si="0"/>
        <v>32735.466999999997</v>
      </c>
      <c r="Y13" s="9">
        <f t="shared" si="0"/>
        <v>32222.138000000003</v>
      </c>
      <c r="Z13" s="14">
        <f>IF(X13=0,0,Y13/X13*100)</f>
        <v>98.43188734713944</v>
      </c>
    </row>
    <row r="14" spans="1:26" ht="55.2">
      <c r="A14" s="16" t="s">
        <v>25</v>
      </c>
      <c r="B14" s="18" t="s">
        <v>26</v>
      </c>
      <c r="C14" s="22"/>
      <c r="D14" s="9">
        <v>20609.15</v>
      </c>
      <c r="E14" s="9">
        <v>20296.772</v>
      </c>
      <c r="F14" s="14">
        <f>IF(D14=0,0,E14/D14*100)</f>
        <v>98.48427518844784</v>
      </c>
      <c r="G14" s="22"/>
      <c r="H14" s="9">
        <v>6024.566</v>
      </c>
      <c r="I14" s="9">
        <v>5816.426</v>
      </c>
      <c r="J14" s="14">
        <f>IF(H14=0,0,I14/H14*100)</f>
        <v>96.54514532665092</v>
      </c>
      <c r="K14" s="22"/>
      <c r="L14" s="9">
        <v>2483.759</v>
      </c>
      <c r="M14" s="9">
        <v>2446.889</v>
      </c>
      <c r="N14" s="14">
        <f>IF(L14=0,0,M14/L14*100)</f>
        <v>98.51555646099321</v>
      </c>
      <c r="O14" s="5">
        <v>59</v>
      </c>
      <c r="P14" s="9">
        <v>47.077</v>
      </c>
      <c r="Q14" s="9">
        <v>39.577</v>
      </c>
      <c r="R14" s="14">
        <f>IF(P14=0,0,Q14/P14*100)</f>
        <v>84.06865348259235</v>
      </c>
      <c r="S14" s="5">
        <v>20</v>
      </c>
      <c r="T14" s="9">
        <v>10.182</v>
      </c>
      <c r="U14" s="9">
        <v>10.172</v>
      </c>
      <c r="V14" s="14">
        <f>IF(T14=0,0,U14/T14*100)</f>
        <v>99.90178746808093</v>
      </c>
      <c r="W14" s="5">
        <f t="shared" si="0"/>
        <v>79</v>
      </c>
      <c r="X14" s="9">
        <f t="shared" si="0"/>
        <v>29174.734</v>
      </c>
      <c r="Y14" s="9">
        <f t="shared" si="0"/>
        <v>28609.836</v>
      </c>
      <c r="Z14" s="14">
        <f>IF(X14=0,0,Y14/X14*100)</f>
        <v>98.06374241492655</v>
      </c>
    </row>
    <row r="15" spans="1:26" ht="111" thickBot="1">
      <c r="A15" s="16" t="s">
        <v>27</v>
      </c>
      <c r="B15" s="18" t="s">
        <v>28</v>
      </c>
      <c r="C15" s="23"/>
      <c r="D15" s="9">
        <v>15910.198</v>
      </c>
      <c r="E15" s="9">
        <v>15225.823</v>
      </c>
      <c r="F15" s="14">
        <f>IF(D15=0,0,E15/D15*100)</f>
        <v>95.69851362000648</v>
      </c>
      <c r="G15" s="23"/>
      <c r="H15" s="9">
        <v>3884.076</v>
      </c>
      <c r="I15" s="9">
        <v>3638.066</v>
      </c>
      <c r="J15" s="14">
        <f>IF(H15=0,0,I15/H15*100)</f>
        <v>93.66618984798443</v>
      </c>
      <c r="K15" s="23"/>
      <c r="L15" s="9">
        <v>1374.472</v>
      </c>
      <c r="M15" s="9">
        <v>1179.676</v>
      </c>
      <c r="N15" s="14">
        <f>IF(L15=0,0,M15/L15*100)</f>
        <v>85.82757597099105</v>
      </c>
      <c r="O15" s="5">
        <v>116</v>
      </c>
      <c r="P15" s="9">
        <v>99.764</v>
      </c>
      <c r="Q15" s="9">
        <v>98.722</v>
      </c>
      <c r="R15" s="14">
        <f>IF(P15=0,0,Q15/P15*100)</f>
        <v>98.95553506274808</v>
      </c>
      <c r="S15" s="5">
        <v>56</v>
      </c>
      <c r="T15" s="9">
        <v>48.194</v>
      </c>
      <c r="U15" s="9">
        <v>43.393</v>
      </c>
      <c r="V15" s="14">
        <f>IF(T15=0,0,U15/T15*100)</f>
        <v>90.03817902643482</v>
      </c>
      <c r="W15" s="5">
        <f t="shared" si="0"/>
        <v>172</v>
      </c>
      <c r="X15" s="9">
        <f t="shared" si="0"/>
        <v>21316.704</v>
      </c>
      <c r="Y15" s="9">
        <f t="shared" si="0"/>
        <v>20185.68</v>
      </c>
      <c r="Z15" s="14">
        <f>IF(X15=0,0,Y15/X15*100)</f>
        <v>94.69418912041935</v>
      </c>
    </row>
    <row r="16" spans="1:26" ht="16.2" thickBot="1">
      <c r="A16" s="24" t="s">
        <v>19</v>
      </c>
      <c r="B16" s="25"/>
      <c r="C16" s="4">
        <f>SUM(C12:C15)</f>
        <v>79009.289</v>
      </c>
      <c r="D16" s="8">
        <f>SUM(D12:D15)</f>
        <v>67250.634</v>
      </c>
      <c r="E16" s="8">
        <f>SUM(E12:E15)</f>
        <v>65741.077</v>
      </c>
      <c r="F16" s="13">
        <f>IF(D16=0,0,E16/D16*100)</f>
        <v>97.75532673788622</v>
      </c>
      <c r="G16" s="4">
        <f>SUM(G12:G15)</f>
        <v>12733</v>
      </c>
      <c r="H16" s="8">
        <f>SUM(H12:H15)</f>
        <v>12545.725999999999</v>
      </c>
      <c r="I16" s="8">
        <f>SUM(I12:I15)</f>
        <v>12091.45</v>
      </c>
      <c r="J16" s="13">
        <f>IF(H16=0,0,I16/H16*100)</f>
        <v>96.3790377695161</v>
      </c>
      <c r="K16" s="4">
        <f>SUM(K12:K15)</f>
        <v>4606</v>
      </c>
      <c r="L16" s="8">
        <f>SUM(L12:L15)</f>
        <v>4346.303</v>
      </c>
      <c r="M16" s="8">
        <f>SUM(M12:M15)</f>
        <v>4114.388</v>
      </c>
      <c r="N16" s="13">
        <f>IF(L16=0,0,M16/L16*100)</f>
        <v>94.66408577588815</v>
      </c>
      <c r="O16" s="4">
        <f>SUM(O12:O15)</f>
        <v>215</v>
      </c>
      <c r="P16" s="8">
        <f>SUM(P12:P15)</f>
        <v>154.60399999999998</v>
      </c>
      <c r="Q16" s="8">
        <f>SUM(Q12:Q15)</f>
        <v>145.962</v>
      </c>
      <c r="R16" s="13">
        <f>IF(P16=0,0,Q16/P16*100)</f>
        <v>94.41023518149595</v>
      </c>
      <c r="S16" s="4">
        <f>SUM(S12:S15)</f>
        <v>80.5</v>
      </c>
      <c r="T16" s="8">
        <f>SUM(T12:T15)</f>
        <v>61.95100000000001</v>
      </c>
      <c r="U16" s="8">
        <f>SUM(U12:U15)</f>
        <v>57.09</v>
      </c>
      <c r="V16" s="13">
        <f>IF(T16=0,0,U16/T16*100)</f>
        <v>92.15347613436425</v>
      </c>
      <c r="W16" s="4">
        <f>SUM(W12:W15)</f>
        <v>96643.789</v>
      </c>
      <c r="X16" s="8">
        <f>SUM(X12:X15)</f>
        <v>84359.218</v>
      </c>
      <c r="Y16" s="8">
        <f>SUM(Y12:Y15)</f>
        <v>82149.967</v>
      </c>
      <c r="Z16" s="13">
        <f>IF(X16=0,0,Y16/X16*100)</f>
        <v>97.38113859708848</v>
      </c>
    </row>
    <row r="17" spans="1:26" ht="18" thickBot="1">
      <c r="A17" s="26" t="s">
        <v>29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41.4">
      <c r="A18" s="15" t="s">
        <v>30</v>
      </c>
      <c r="B18" s="17" t="s">
        <v>31</v>
      </c>
      <c r="C18" s="21">
        <v>2659</v>
      </c>
      <c r="D18" s="7">
        <v>250.863</v>
      </c>
      <c r="E18" s="7">
        <v>202.77</v>
      </c>
      <c r="F18" s="12">
        <f aca="true" t="shared" si="1" ref="F18:F24">IF(D18=0,0,E18/D18*100)</f>
        <v>80.82897836667823</v>
      </c>
      <c r="G18" s="21">
        <v>7467</v>
      </c>
      <c r="H18" s="7">
        <v>303.725</v>
      </c>
      <c r="I18" s="7">
        <v>274.532</v>
      </c>
      <c r="J18" s="12">
        <f aca="true" t="shared" si="2" ref="J18:J24">IF(H18=0,0,I18/H18*100)</f>
        <v>90.38834471973001</v>
      </c>
      <c r="K18" s="21">
        <v>14288.5</v>
      </c>
      <c r="L18" s="7">
        <v>19.7</v>
      </c>
      <c r="M18" s="7">
        <v>8.096</v>
      </c>
      <c r="N18" s="12">
        <f aca="true" t="shared" si="3" ref="N18:N24">IF(L18=0,0,M18/L18*100)</f>
        <v>41.09644670050761</v>
      </c>
      <c r="O18" s="3">
        <v>18</v>
      </c>
      <c r="P18" s="7">
        <v>30.116</v>
      </c>
      <c r="Q18" s="7">
        <v>21.01</v>
      </c>
      <c r="R18" s="12">
        <f aca="true" t="shared" si="4" ref="R18:R24">IF(P18=0,0,Q18/P18*100)</f>
        <v>69.76358082082615</v>
      </c>
      <c r="S18" s="3">
        <v>0.5</v>
      </c>
      <c r="T18" s="7">
        <v>0.9</v>
      </c>
      <c r="U18" s="7">
        <v>0.24</v>
      </c>
      <c r="V18" s="12">
        <f aca="true" t="shared" si="5" ref="V18:V24">IF(T18=0,0,U18/T18*100)</f>
        <v>26.666666666666668</v>
      </c>
      <c r="W18" s="3">
        <f aca="true" t="shared" si="6" ref="W18:Y23">SUM(C18,G18,K18,O18,S18)</f>
        <v>24433</v>
      </c>
      <c r="X18" s="7">
        <f t="shared" si="6"/>
        <v>605.304</v>
      </c>
      <c r="Y18" s="7">
        <f t="shared" si="6"/>
        <v>506.648</v>
      </c>
      <c r="Z18" s="12">
        <f aca="true" t="shared" si="7" ref="Z18:Z24">IF(X18=0,0,Y18/X18*100)</f>
        <v>83.7014128437942</v>
      </c>
    </row>
    <row r="19" spans="1:26" ht="27.6">
      <c r="A19" s="16" t="s">
        <v>32</v>
      </c>
      <c r="B19" s="18">
        <v>215.217</v>
      </c>
      <c r="C19" s="22"/>
      <c r="D19" s="9">
        <v>14</v>
      </c>
      <c r="E19" s="9">
        <v>13.305</v>
      </c>
      <c r="F19" s="14">
        <f t="shared" si="1"/>
        <v>95.03571428571428</v>
      </c>
      <c r="G19" s="22"/>
      <c r="H19" s="9">
        <v>21</v>
      </c>
      <c r="I19" s="9">
        <v>20.147</v>
      </c>
      <c r="J19" s="14">
        <f t="shared" si="2"/>
        <v>95.93809523809523</v>
      </c>
      <c r="K19" s="22"/>
      <c r="L19" s="9">
        <v>7.5</v>
      </c>
      <c r="M19" s="9">
        <v>6.725</v>
      </c>
      <c r="N19" s="14">
        <f t="shared" si="3"/>
        <v>89.66666666666666</v>
      </c>
      <c r="O19" s="5">
        <v>3</v>
      </c>
      <c r="P19" s="9">
        <v>3</v>
      </c>
      <c r="Q19" s="9">
        <v>2.6</v>
      </c>
      <c r="R19" s="14">
        <f t="shared" si="4"/>
        <v>86.66666666666667</v>
      </c>
      <c r="S19" s="5">
        <v>2.4</v>
      </c>
      <c r="T19" s="9">
        <v>2.4</v>
      </c>
      <c r="U19" s="9">
        <v>2.352</v>
      </c>
      <c r="V19" s="14">
        <f t="shared" si="5"/>
        <v>98</v>
      </c>
      <c r="W19" s="5">
        <f t="shared" si="6"/>
        <v>5.4</v>
      </c>
      <c r="X19" s="9">
        <f t="shared" si="6"/>
        <v>47.9</v>
      </c>
      <c r="Y19" s="9">
        <f t="shared" si="6"/>
        <v>45.129</v>
      </c>
      <c r="Z19" s="14">
        <f t="shared" si="7"/>
        <v>94.21503131524008</v>
      </c>
    </row>
    <row r="20" spans="1:26" ht="27.6">
      <c r="A20" s="16" t="s">
        <v>33</v>
      </c>
      <c r="B20" s="18">
        <v>263.264</v>
      </c>
      <c r="C20" s="22"/>
      <c r="D20" s="9">
        <v>282</v>
      </c>
      <c r="E20" s="9">
        <v>281.601</v>
      </c>
      <c r="F20" s="14">
        <f t="shared" si="1"/>
        <v>99.85851063829787</v>
      </c>
      <c r="G20" s="22"/>
      <c r="H20" s="9">
        <v>328</v>
      </c>
      <c r="I20" s="9">
        <v>219.295</v>
      </c>
      <c r="J20" s="14">
        <f t="shared" si="2"/>
        <v>66.85823170731707</v>
      </c>
      <c r="K20" s="22"/>
      <c r="L20" s="9">
        <v>15</v>
      </c>
      <c r="M20" s="9">
        <v>14.553</v>
      </c>
      <c r="N20" s="14">
        <f t="shared" si="3"/>
        <v>97.02000000000001</v>
      </c>
      <c r="O20" s="5">
        <v>7</v>
      </c>
      <c r="P20" s="9">
        <v>7</v>
      </c>
      <c r="Q20" s="9">
        <v>6.986</v>
      </c>
      <c r="R20" s="14">
        <f t="shared" si="4"/>
        <v>99.8</v>
      </c>
      <c r="S20" s="5">
        <v>4.4</v>
      </c>
      <c r="T20" s="9">
        <v>4.4</v>
      </c>
      <c r="U20" s="9">
        <v>2.4</v>
      </c>
      <c r="V20" s="14">
        <f t="shared" si="5"/>
        <v>54.54545454545454</v>
      </c>
      <c r="W20" s="5">
        <f t="shared" si="6"/>
        <v>11.4</v>
      </c>
      <c r="X20" s="9">
        <f t="shared" si="6"/>
        <v>636.4</v>
      </c>
      <c r="Y20" s="9">
        <f t="shared" si="6"/>
        <v>524.8349999999999</v>
      </c>
      <c r="Z20" s="14">
        <f t="shared" si="7"/>
        <v>82.4693588937775</v>
      </c>
    </row>
    <row r="21" spans="1:26" ht="55.2">
      <c r="A21" s="16" t="s">
        <v>34</v>
      </c>
      <c r="B21" s="18" t="s">
        <v>35</v>
      </c>
      <c r="C21" s="22"/>
      <c r="D21" s="9">
        <v>1757.97</v>
      </c>
      <c r="E21" s="9">
        <v>1757.887</v>
      </c>
      <c r="F21" s="14">
        <f t="shared" si="1"/>
        <v>99.99527864525561</v>
      </c>
      <c r="G21" s="22"/>
      <c r="H21" s="9">
        <v>445.741</v>
      </c>
      <c r="I21" s="9">
        <v>445.218</v>
      </c>
      <c r="J21" s="14">
        <f t="shared" si="2"/>
        <v>99.88266728885161</v>
      </c>
      <c r="K21" s="22"/>
      <c r="L21" s="9">
        <v>264.996</v>
      </c>
      <c r="M21" s="9">
        <v>285.809</v>
      </c>
      <c r="N21" s="14">
        <f t="shared" si="3"/>
        <v>107.85408081631422</v>
      </c>
      <c r="O21" s="5">
        <v>69</v>
      </c>
      <c r="P21" s="9">
        <v>86.4</v>
      </c>
      <c r="Q21" s="9">
        <v>84.312</v>
      </c>
      <c r="R21" s="14">
        <f t="shared" si="4"/>
        <v>97.58333333333333</v>
      </c>
      <c r="S21" s="5">
        <v>20</v>
      </c>
      <c r="T21" s="9">
        <v>16.031</v>
      </c>
      <c r="U21" s="9">
        <v>14.953</v>
      </c>
      <c r="V21" s="14">
        <f t="shared" si="5"/>
        <v>93.27552866321503</v>
      </c>
      <c r="W21" s="5">
        <f t="shared" si="6"/>
        <v>89</v>
      </c>
      <c r="X21" s="9">
        <f t="shared" si="6"/>
        <v>2571.1380000000004</v>
      </c>
      <c r="Y21" s="9">
        <f t="shared" si="6"/>
        <v>2588.179</v>
      </c>
      <c r="Z21" s="14">
        <f t="shared" si="7"/>
        <v>100.66278044974636</v>
      </c>
    </row>
    <row r="22" spans="1:26" ht="15.6">
      <c r="A22" s="16" t="s">
        <v>36</v>
      </c>
      <c r="B22" s="18">
        <v>781</v>
      </c>
      <c r="C22" s="22"/>
      <c r="D22" s="9">
        <v>140</v>
      </c>
      <c r="E22" s="9">
        <v>130.781</v>
      </c>
      <c r="F22" s="14">
        <f t="shared" si="1"/>
        <v>93.415</v>
      </c>
      <c r="G22" s="22"/>
      <c r="H22" s="9">
        <v>21</v>
      </c>
      <c r="I22" s="9">
        <v>9.616</v>
      </c>
      <c r="J22" s="14">
        <f t="shared" si="2"/>
        <v>45.790476190476184</v>
      </c>
      <c r="K22" s="22"/>
      <c r="L22" s="9">
        <v>7.5</v>
      </c>
      <c r="M22" s="9">
        <v>5.007</v>
      </c>
      <c r="N22" s="14">
        <f t="shared" si="3"/>
        <v>66.75999999999999</v>
      </c>
      <c r="O22" s="5">
        <v>16</v>
      </c>
      <c r="P22" s="9">
        <v>6</v>
      </c>
      <c r="Q22" s="9">
        <v>4.99</v>
      </c>
      <c r="R22" s="14">
        <f t="shared" si="4"/>
        <v>83.16666666666667</v>
      </c>
      <c r="S22" s="5">
        <v>0</v>
      </c>
      <c r="T22" s="9">
        <v>0</v>
      </c>
      <c r="U22" s="9">
        <v>0</v>
      </c>
      <c r="V22" s="14">
        <f t="shared" si="5"/>
        <v>0</v>
      </c>
      <c r="W22" s="5">
        <f t="shared" si="6"/>
        <v>16</v>
      </c>
      <c r="X22" s="9">
        <f t="shared" si="6"/>
        <v>174.5</v>
      </c>
      <c r="Y22" s="9">
        <f t="shared" si="6"/>
        <v>150.394</v>
      </c>
      <c r="Z22" s="14">
        <f t="shared" si="7"/>
        <v>86.18567335243553</v>
      </c>
    </row>
    <row r="23" spans="1:26" ht="83.4" thickBot="1">
      <c r="A23" s="16" t="s">
        <v>37</v>
      </c>
      <c r="B23" s="18" t="s">
        <v>38</v>
      </c>
      <c r="C23" s="23"/>
      <c r="D23" s="9">
        <v>201.019</v>
      </c>
      <c r="E23" s="9">
        <v>115.131</v>
      </c>
      <c r="F23" s="14">
        <f t="shared" si="1"/>
        <v>57.273690546664746</v>
      </c>
      <c r="G23" s="23"/>
      <c r="H23" s="9">
        <v>6359.21</v>
      </c>
      <c r="I23" s="9">
        <v>5986.247</v>
      </c>
      <c r="J23" s="14">
        <f t="shared" si="2"/>
        <v>94.13507338175654</v>
      </c>
      <c r="K23" s="23"/>
      <c r="L23" s="9">
        <v>14510.715</v>
      </c>
      <c r="M23" s="9">
        <v>13509.545</v>
      </c>
      <c r="N23" s="14">
        <f t="shared" si="3"/>
        <v>93.1004778193218</v>
      </c>
      <c r="O23" s="5">
        <v>1527</v>
      </c>
      <c r="P23" s="9">
        <v>2152.011</v>
      </c>
      <c r="Q23" s="9">
        <v>1300.058</v>
      </c>
      <c r="R23" s="14">
        <f t="shared" si="4"/>
        <v>60.41130830650958</v>
      </c>
      <c r="S23" s="5">
        <v>815</v>
      </c>
      <c r="T23" s="9">
        <v>783.816</v>
      </c>
      <c r="U23" s="9">
        <v>668.812</v>
      </c>
      <c r="V23" s="14">
        <f t="shared" si="5"/>
        <v>85.32767894505852</v>
      </c>
      <c r="W23" s="5">
        <f t="shared" si="6"/>
        <v>2342</v>
      </c>
      <c r="X23" s="9">
        <f t="shared" si="6"/>
        <v>24006.770999999997</v>
      </c>
      <c r="Y23" s="9">
        <f t="shared" si="6"/>
        <v>21579.793000000005</v>
      </c>
      <c r="Z23" s="14">
        <f t="shared" si="7"/>
        <v>89.89044382520251</v>
      </c>
    </row>
    <row r="24" spans="1:26" ht="16.2" thickBot="1">
      <c r="A24" s="24" t="s">
        <v>19</v>
      </c>
      <c r="B24" s="25"/>
      <c r="C24" s="4">
        <f>SUM(C18:C23)</f>
        <v>2659</v>
      </c>
      <c r="D24" s="8">
        <f>SUM(D18:D23)</f>
        <v>2645.852</v>
      </c>
      <c r="E24" s="8">
        <f>SUM(E18:E23)</f>
        <v>2501.475</v>
      </c>
      <c r="F24" s="13">
        <f t="shared" si="1"/>
        <v>94.54326999393768</v>
      </c>
      <c r="G24" s="4">
        <f>SUM(G18:G23)</f>
        <v>7467</v>
      </c>
      <c r="H24" s="8">
        <f>SUM(H18:H23)</f>
        <v>7478.6759999999995</v>
      </c>
      <c r="I24" s="8">
        <f>SUM(I18:I23)</f>
        <v>6955.055</v>
      </c>
      <c r="J24" s="13">
        <f t="shared" si="2"/>
        <v>92.99847994484585</v>
      </c>
      <c r="K24" s="4">
        <f>SUM(K18:K23)</f>
        <v>14288.5</v>
      </c>
      <c r="L24" s="8">
        <f>SUM(L18:L23)</f>
        <v>14825.411</v>
      </c>
      <c r="M24" s="8">
        <f>SUM(M18:M23)</f>
        <v>13829.735</v>
      </c>
      <c r="N24" s="13">
        <f t="shared" si="3"/>
        <v>93.28399057537091</v>
      </c>
      <c r="O24" s="4">
        <f>SUM(O18:O23)</f>
        <v>1640</v>
      </c>
      <c r="P24" s="8">
        <f>SUM(P18:P23)</f>
        <v>2284.527</v>
      </c>
      <c r="Q24" s="8">
        <f>SUM(Q18:Q23)</f>
        <v>1419.956</v>
      </c>
      <c r="R24" s="13">
        <f t="shared" si="4"/>
        <v>62.15536082523866</v>
      </c>
      <c r="S24" s="4">
        <f>SUM(S18:S23)</f>
        <v>842.3</v>
      </c>
      <c r="T24" s="8">
        <f>SUM(T18:T23)</f>
        <v>807.547</v>
      </c>
      <c r="U24" s="8">
        <f>SUM(U18:U23)</f>
        <v>688.7570000000001</v>
      </c>
      <c r="V24" s="13">
        <f t="shared" si="5"/>
        <v>85.29002027126596</v>
      </c>
      <c r="W24" s="4">
        <f>SUM(W18:W23)</f>
        <v>26896.800000000003</v>
      </c>
      <c r="X24" s="8">
        <f>SUM(X18:X23)</f>
        <v>28042.013</v>
      </c>
      <c r="Y24" s="8">
        <f>SUM(Y18:Y23)</f>
        <v>25394.978000000006</v>
      </c>
      <c r="Z24" s="13">
        <f t="shared" si="7"/>
        <v>90.56046725318902</v>
      </c>
    </row>
    <row r="25" spans="1:26" ht="18" thickBot="1">
      <c r="A25" s="26" t="s">
        <v>39</v>
      </c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38">
      <c r="A26" s="15" t="s">
        <v>40</v>
      </c>
      <c r="B26" s="17" t="s">
        <v>41</v>
      </c>
      <c r="C26" s="21">
        <v>97756.841</v>
      </c>
      <c r="D26" s="7">
        <v>35888.31</v>
      </c>
      <c r="E26" s="7">
        <v>34060.528</v>
      </c>
      <c r="F26" s="12">
        <f>IF(D26=0,0,E26/D26*100)</f>
        <v>94.90702682851324</v>
      </c>
      <c r="G26" s="21">
        <v>15080</v>
      </c>
      <c r="H26" s="7">
        <v>5384.494</v>
      </c>
      <c r="I26" s="7">
        <v>3158.123</v>
      </c>
      <c r="J26" s="12">
        <f>IF(H26=0,0,I26/H26*100)</f>
        <v>58.65217790195329</v>
      </c>
      <c r="K26" s="3">
        <v>1449</v>
      </c>
      <c r="L26" s="7">
        <v>1253.651</v>
      </c>
      <c r="M26" s="7">
        <v>1171.164</v>
      </c>
      <c r="N26" s="12">
        <f>IF(L26=0,0,M26/L26*100)</f>
        <v>93.42025811011197</v>
      </c>
      <c r="O26" s="21">
        <v>2137</v>
      </c>
      <c r="P26" s="7">
        <v>2759.311</v>
      </c>
      <c r="Q26" s="7">
        <v>1058.869</v>
      </c>
      <c r="R26" s="12">
        <f>IF(P26=0,0,Q26/P26*100)</f>
        <v>38.37439853644623</v>
      </c>
      <c r="S26" s="3">
        <v>0</v>
      </c>
      <c r="T26" s="7">
        <v>0</v>
      </c>
      <c r="U26" s="7">
        <v>0</v>
      </c>
      <c r="V26" s="12">
        <f>IF(T26=0,0,U26/T26*100)</f>
        <v>0</v>
      </c>
      <c r="W26" s="3">
        <f aca="true" t="shared" si="8" ref="W26:Y28">SUM(C26,G26,K26,O26,S26)</f>
        <v>116422.841</v>
      </c>
      <c r="X26" s="7">
        <f t="shared" si="8"/>
        <v>45285.765999999996</v>
      </c>
      <c r="Y26" s="7">
        <f t="shared" si="8"/>
        <v>39448.683999999994</v>
      </c>
      <c r="Z26" s="12">
        <f>IF(X26=0,0,Y26/X26*100)</f>
        <v>87.1105591986674</v>
      </c>
    </row>
    <row r="27" spans="1:26" ht="110.4">
      <c r="A27" s="16" t="s">
        <v>42</v>
      </c>
      <c r="B27" s="18" t="s">
        <v>43</v>
      </c>
      <c r="C27" s="22"/>
      <c r="D27" s="9">
        <v>3223.93</v>
      </c>
      <c r="E27" s="9">
        <v>2996.471</v>
      </c>
      <c r="F27" s="14">
        <f>IF(D27=0,0,E27/D27*100)</f>
        <v>92.94466691274314</v>
      </c>
      <c r="G27" s="22"/>
      <c r="H27" s="9">
        <v>3826.742</v>
      </c>
      <c r="I27" s="9">
        <v>2924.0481</v>
      </c>
      <c r="J27" s="14">
        <f>IF(H27=0,0,I27/H27*100)</f>
        <v>76.4109025379814</v>
      </c>
      <c r="K27" s="5">
        <v>1214</v>
      </c>
      <c r="L27" s="9">
        <v>1152.987</v>
      </c>
      <c r="M27" s="9">
        <v>969.813</v>
      </c>
      <c r="N27" s="14">
        <f>IF(L27=0,0,M27/L27*100)</f>
        <v>84.11309060726616</v>
      </c>
      <c r="O27" s="22"/>
      <c r="P27" s="9">
        <v>1177.071</v>
      </c>
      <c r="Q27" s="9">
        <v>631.569</v>
      </c>
      <c r="R27" s="14">
        <f>IF(P27=0,0,Q27/P27*100)</f>
        <v>53.65598166975484</v>
      </c>
      <c r="S27" s="5">
        <v>0</v>
      </c>
      <c r="T27" s="9">
        <v>0</v>
      </c>
      <c r="U27" s="9">
        <v>0</v>
      </c>
      <c r="V27" s="14">
        <f>IF(T27=0,0,U27/T27*100)</f>
        <v>0</v>
      </c>
      <c r="W27" s="5">
        <f t="shared" si="8"/>
        <v>1214</v>
      </c>
      <c r="X27" s="9">
        <f t="shared" si="8"/>
        <v>9380.73</v>
      </c>
      <c r="Y27" s="9">
        <f t="shared" si="8"/>
        <v>7521.901099999999</v>
      </c>
      <c r="Z27" s="14">
        <f>IF(X27=0,0,Y27/X27*100)</f>
        <v>80.18460290403839</v>
      </c>
    </row>
    <row r="28" spans="1:26" ht="42" thickBot="1">
      <c r="A28" s="16" t="s">
        <v>44</v>
      </c>
      <c r="B28" s="18" t="s">
        <v>45</v>
      </c>
      <c r="C28" s="23"/>
      <c r="D28" s="9">
        <v>0</v>
      </c>
      <c r="E28" s="9">
        <v>0</v>
      </c>
      <c r="F28" s="14">
        <f>IF(D28=0,0,E28/D28*100)</f>
        <v>0</v>
      </c>
      <c r="G28" s="23"/>
      <c r="H28" s="9">
        <v>0</v>
      </c>
      <c r="I28" s="9">
        <v>0</v>
      </c>
      <c r="J28" s="14">
        <f>IF(H28=0,0,I28/H28*100)</f>
        <v>0</v>
      </c>
      <c r="K28" s="5">
        <v>0</v>
      </c>
      <c r="L28" s="9">
        <v>0</v>
      </c>
      <c r="M28" s="9">
        <v>0</v>
      </c>
      <c r="N28" s="14">
        <f>IF(L28=0,0,M28/L28*100)</f>
        <v>0</v>
      </c>
      <c r="O28" s="23"/>
      <c r="P28" s="9">
        <v>0</v>
      </c>
      <c r="Q28" s="9">
        <v>0</v>
      </c>
      <c r="R28" s="14">
        <f>IF(P28=0,0,Q28/P28*100)</f>
        <v>0</v>
      </c>
      <c r="S28" s="5">
        <v>0</v>
      </c>
      <c r="T28" s="9">
        <v>0</v>
      </c>
      <c r="U28" s="9">
        <v>0</v>
      </c>
      <c r="V28" s="14">
        <f>IF(T28=0,0,U28/T28*100)</f>
        <v>0</v>
      </c>
      <c r="W28" s="5">
        <f t="shared" si="8"/>
        <v>0</v>
      </c>
      <c r="X28" s="9">
        <f t="shared" si="8"/>
        <v>0</v>
      </c>
      <c r="Y28" s="9">
        <f t="shared" si="8"/>
        <v>0</v>
      </c>
      <c r="Z28" s="14">
        <f>IF(X28=0,0,Y28/X28*100)</f>
        <v>0</v>
      </c>
    </row>
    <row r="29" spans="1:26" ht="16.2" thickBot="1">
      <c r="A29" s="24" t="s">
        <v>19</v>
      </c>
      <c r="B29" s="25"/>
      <c r="C29" s="4">
        <f>SUM(C26:C28)</f>
        <v>97756.841</v>
      </c>
      <c r="D29" s="8">
        <f>SUM(D26:D28)</f>
        <v>39112.24</v>
      </c>
      <c r="E29" s="8">
        <f>SUM(E26:E28)</f>
        <v>37056.998999999996</v>
      </c>
      <c r="F29" s="13">
        <f>IF(D29=0,0,E29/D29*100)</f>
        <v>94.74527411367899</v>
      </c>
      <c r="G29" s="4">
        <f>SUM(G26:G28)</f>
        <v>15080</v>
      </c>
      <c r="H29" s="8">
        <f>SUM(H26:H28)</f>
        <v>9211.236</v>
      </c>
      <c r="I29" s="8">
        <f>SUM(I26:I28)</f>
        <v>6082.1711</v>
      </c>
      <c r="J29" s="13">
        <f>IF(H29=0,0,I29/H29*100)</f>
        <v>66.02991281517485</v>
      </c>
      <c r="K29" s="4">
        <f>SUM(K26:K28)</f>
        <v>2663</v>
      </c>
      <c r="L29" s="8">
        <f>SUM(L26:L28)</f>
        <v>2406.638</v>
      </c>
      <c r="M29" s="8">
        <f>SUM(M26:M28)</f>
        <v>2140.977</v>
      </c>
      <c r="N29" s="13">
        <f>IF(L29=0,0,M29/L29*100)</f>
        <v>88.9613228080002</v>
      </c>
      <c r="O29" s="4">
        <f>SUM(O26:O28)</f>
        <v>2137</v>
      </c>
      <c r="P29" s="8">
        <f>SUM(P26:P28)</f>
        <v>3936.382</v>
      </c>
      <c r="Q29" s="8">
        <f>SUM(Q26:Q28)</f>
        <v>1690.4379999999999</v>
      </c>
      <c r="R29" s="13">
        <f>IF(P29=0,0,Q29/P29*100)</f>
        <v>42.943952085951004</v>
      </c>
      <c r="S29" s="4">
        <f>SUM(S26:S28)</f>
        <v>0</v>
      </c>
      <c r="T29" s="8">
        <f>SUM(T26:T28)</f>
        <v>0</v>
      </c>
      <c r="U29" s="8">
        <f>SUM(U26:U28)</f>
        <v>0</v>
      </c>
      <c r="V29" s="13">
        <f>IF(T29=0,0,U29/T29*100)</f>
        <v>0</v>
      </c>
      <c r="W29" s="4">
        <f>SUM(W26:W28)</f>
        <v>117636.841</v>
      </c>
      <c r="X29" s="8">
        <f>SUM(X26:X28)</f>
        <v>54666.496</v>
      </c>
      <c r="Y29" s="8">
        <f>SUM(Y26:Y28)</f>
        <v>46970.5851</v>
      </c>
      <c r="Z29" s="13">
        <f>IF(X29=0,0,Y29/X29*100)</f>
        <v>85.92207025670714</v>
      </c>
    </row>
    <row r="30" spans="1:26" ht="18" thickBot="1">
      <c r="A30" s="26" t="s">
        <v>46</v>
      </c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24.2">
      <c r="A31" s="15" t="s">
        <v>47</v>
      </c>
      <c r="B31" s="17" t="s">
        <v>48</v>
      </c>
      <c r="C31" s="21">
        <v>0</v>
      </c>
      <c r="D31" s="7">
        <v>13594.561</v>
      </c>
      <c r="E31" s="7">
        <v>13278.863</v>
      </c>
      <c r="F31" s="12">
        <f>IF(D31=0,0,E31/D31*100)</f>
        <v>97.67776245220423</v>
      </c>
      <c r="G31" s="21">
        <v>0</v>
      </c>
      <c r="H31" s="7">
        <v>2540.6</v>
      </c>
      <c r="I31" s="7">
        <v>2350.16</v>
      </c>
      <c r="J31" s="12">
        <f>IF(H31=0,0,I31/H31*100)</f>
        <v>92.50413288199638</v>
      </c>
      <c r="K31" s="3">
        <v>3390</v>
      </c>
      <c r="L31" s="7">
        <v>2846.712</v>
      </c>
      <c r="M31" s="7">
        <v>2652.751</v>
      </c>
      <c r="N31" s="12">
        <f>IF(L31=0,0,M31/L31*100)</f>
        <v>93.18649023856295</v>
      </c>
      <c r="O31" s="21">
        <v>2423</v>
      </c>
      <c r="P31" s="7">
        <v>1701.715</v>
      </c>
      <c r="Q31" s="7">
        <v>1295.035</v>
      </c>
      <c r="R31" s="12">
        <f>IF(P31=0,0,Q31/P31*100)</f>
        <v>76.10175616951136</v>
      </c>
      <c r="S31" s="3">
        <v>0</v>
      </c>
      <c r="T31" s="7">
        <v>0</v>
      </c>
      <c r="U31" s="7">
        <v>0</v>
      </c>
      <c r="V31" s="12">
        <f>IF(T31=0,0,U31/T31*100)</f>
        <v>0</v>
      </c>
      <c r="W31" s="3">
        <f aca="true" t="shared" si="9" ref="W31:Y33">SUM(C31,G31,K31,O31,S31)</f>
        <v>5813</v>
      </c>
      <c r="X31" s="7">
        <f t="shared" si="9"/>
        <v>20683.588</v>
      </c>
      <c r="Y31" s="7">
        <f t="shared" si="9"/>
        <v>19576.808999999997</v>
      </c>
      <c r="Z31" s="12">
        <f>IF(X31=0,0,Y31/X31*100)</f>
        <v>94.64899900346109</v>
      </c>
    </row>
    <row r="32" spans="1:26" ht="55.2">
      <c r="A32" s="16" t="s">
        <v>49</v>
      </c>
      <c r="B32" s="18" t="s">
        <v>50</v>
      </c>
      <c r="C32" s="22"/>
      <c r="D32" s="9">
        <v>15752.77</v>
      </c>
      <c r="E32" s="9">
        <v>15713.253</v>
      </c>
      <c r="F32" s="14">
        <f>IF(D32=0,0,E32/D32*100)</f>
        <v>99.74914253175791</v>
      </c>
      <c r="G32" s="22"/>
      <c r="H32" s="9">
        <v>858.749</v>
      </c>
      <c r="I32" s="9">
        <v>480.111</v>
      </c>
      <c r="J32" s="14">
        <f>IF(H32=0,0,I32/H32*100)</f>
        <v>55.90818737489068</v>
      </c>
      <c r="K32" s="5">
        <v>237</v>
      </c>
      <c r="L32" s="9">
        <v>164.52</v>
      </c>
      <c r="M32" s="9">
        <v>158.538</v>
      </c>
      <c r="N32" s="14">
        <f>IF(L32=0,0,M32/L32*100)</f>
        <v>96.3639679066375</v>
      </c>
      <c r="O32" s="22"/>
      <c r="P32" s="9">
        <v>1318.117</v>
      </c>
      <c r="Q32" s="9">
        <v>120.337</v>
      </c>
      <c r="R32" s="14">
        <f>IF(P32=0,0,Q32/P32*100)</f>
        <v>9.129462710821574</v>
      </c>
      <c r="S32" s="5">
        <v>0</v>
      </c>
      <c r="T32" s="9">
        <v>0</v>
      </c>
      <c r="U32" s="9">
        <v>0</v>
      </c>
      <c r="V32" s="14">
        <f>IF(T32=0,0,U32/T32*100)</f>
        <v>0</v>
      </c>
      <c r="W32" s="5">
        <f t="shared" si="9"/>
        <v>237</v>
      </c>
      <c r="X32" s="9">
        <f t="shared" si="9"/>
        <v>18094.156</v>
      </c>
      <c r="Y32" s="9">
        <f t="shared" si="9"/>
        <v>16472.239</v>
      </c>
      <c r="Z32" s="14">
        <f>IF(X32=0,0,Y32/X32*100)</f>
        <v>91.03623844074298</v>
      </c>
    </row>
    <row r="33" spans="1:26" ht="55.8" thickBot="1">
      <c r="A33" s="16" t="s">
        <v>51</v>
      </c>
      <c r="B33" s="18" t="s">
        <v>52</v>
      </c>
      <c r="C33" s="23"/>
      <c r="D33" s="9">
        <v>9239.507</v>
      </c>
      <c r="E33" s="9">
        <v>8010.773</v>
      </c>
      <c r="F33" s="14">
        <f>IF(D33=0,0,E33/D33*100)</f>
        <v>86.70130343534564</v>
      </c>
      <c r="G33" s="23"/>
      <c r="H33" s="9">
        <v>2956.78</v>
      </c>
      <c r="I33" s="9">
        <v>2244.219</v>
      </c>
      <c r="J33" s="14">
        <f>IF(H33=0,0,I33/H33*100)</f>
        <v>75.90077719681545</v>
      </c>
      <c r="K33" s="5">
        <v>26092</v>
      </c>
      <c r="L33" s="9">
        <v>25895.6</v>
      </c>
      <c r="M33" s="9">
        <v>24151.028</v>
      </c>
      <c r="N33" s="14">
        <f>IF(L33=0,0,M33/L33*100)</f>
        <v>93.263056272108</v>
      </c>
      <c r="O33" s="23"/>
      <c r="P33" s="9">
        <v>853.467</v>
      </c>
      <c r="Q33" s="9">
        <v>517.55</v>
      </c>
      <c r="R33" s="14">
        <f>IF(P33=0,0,Q33/P33*100)</f>
        <v>60.64089179780823</v>
      </c>
      <c r="S33" s="5">
        <v>0</v>
      </c>
      <c r="T33" s="9">
        <v>0</v>
      </c>
      <c r="U33" s="9">
        <v>0</v>
      </c>
      <c r="V33" s="14">
        <f>IF(T33=0,0,U33/T33*100)</f>
        <v>0</v>
      </c>
      <c r="W33" s="5">
        <f t="shared" si="9"/>
        <v>26092</v>
      </c>
      <c r="X33" s="9">
        <f t="shared" si="9"/>
        <v>38945.354</v>
      </c>
      <c r="Y33" s="9">
        <f t="shared" si="9"/>
        <v>34923.57</v>
      </c>
      <c r="Z33" s="14">
        <f>IF(X33=0,0,Y33/X33*100)</f>
        <v>89.6732637222915</v>
      </c>
    </row>
    <row r="34" spans="1:26" ht="16.2" thickBot="1">
      <c r="A34" s="24" t="s">
        <v>19</v>
      </c>
      <c r="B34" s="25"/>
      <c r="C34" s="4">
        <f>SUM(C31:C33)</f>
        <v>0</v>
      </c>
      <c r="D34" s="8">
        <f>SUM(D31:D33)</f>
        <v>38586.837999999996</v>
      </c>
      <c r="E34" s="8">
        <f>SUM(E31:E33)</f>
        <v>37002.889</v>
      </c>
      <c r="F34" s="13">
        <f>IF(D34=0,0,E34/D34*100)</f>
        <v>95.89510547612117</v>
      </c>
      <c r="G34" s="4">
        <f>SUM(G31:G33)</f>
        <v>0</v>
      </c>
      <c r="H34" s="8">
        <f>SUM(H31:H33)</f>
        <v>6356.129000000001</v>
      </c>
      <c r="I34" s="8">
        <f>SUM(I31:I33)</f>
        <v>5074.49</v>
      </c>
      <c r="J34" s="13">
        <f>IF(H34=0,0,I34/H34*100)</f>
        <v>79.83617072592453</v>
      </c>
      <c r="K34" s="4">
        <f>SUM(K31:K33)</f>
        <v>29719</v>
      </c>
      <c r="L34" s="8">
        <f>SUM(L31:L33)</f>
        <v>28906.832</v>
      </c>
      <c r="M34" s="8">
        <f>SUM(M31:M33)</f>
        <v>26962.317</v>
      </c>
      <c r="N34" s="13">
        <f>IF(L34=0,0,M34/L34*100)</f>
        <v>93.27316462765619</v>
      </c>
      <c r="O34" s="4">
        <f>SUM(O31:O33)</f>
        <v>2423</v>
      </c>
      <c r="P34" s="8">
        <f>SUM(P31:P33)</f>
        <v>3873.299</v>
      </c>
      <c r="Q34" s="8">
        <f>SUM(Q31:Q33)</f>
        <v>1932.922</v>
      </c>
      <c r="R34" s="13">
        <f>IF(P34=0,0,Q34/P34*100)</f>
        <v>49.90376420720425</v>
      </c>
      <c r="S34" s="4">
        <f>SUM(S31:S33)</f>
        <v>0</v>
      </c>
      <c r="T34" s="8">
        <f>SUM(T31:T33)</f>
        <v>0</v>
      </c>
      <c r="U34" s="8">
        <f>SUM(U31:U33)</f>
        <v>0</v>
      </c>
      <c r="V34" s="13">
        <f>IF(T34=0,0,U34/T34*100)</f>
        <v>0</v>
      </c>
      <c r="W34" s="4">
        <f>SUM(W31:W33)</f>
        <v>32142</v>
      </c>
      <c r="X34" s="8">
        <f>SUM(X31:X33)</f>
        <v>77723.098</v>
      </c>
      <c r="Y34" s="8">
        <f>SUM(Y31:Y33)</f>
        <v>70972.61799999999</v>
      </c>
      <c r="Z34" s="13">
        <f>IF(X34=0,0,Y34/X34*100)</f>
        <v>91.31470544316181</v>
      </c>
    </row>
    <row r="35" spans="1:26" ht="16.2" thickBot="1">
      <c r="A35" s="19" t="s">
        <v>53</v>
      </c>
      <c r="B35" s="20"/>
      <c r="C35" s="4">
        <f>SUM(C10,C16,C24,C29,C34)</f>
        <v>179485.13</v>
      </c>
      <c r="D35" s="8">
        <f>SUM(D10,D16,D24,D29,D34)</f>
        <v>147596.06399999998</v>
      </c>
      <c r="E35" s="8">
        <f>SUM(E10,E16,E24,E29,E34)</f>
        <v>142302.946</v>
      </c>
      <c r="F35" s="13">
        <f>IF(D35=0,0,E35/D35*100)</f>
        <v>96.41378106126191</v>
      </c>
      <c r="G35" s="4">
        <f>SUM(G10,G16,G24,G29,G34)</f>
        <v>35289</v>
      </c>
      <c r="H35" s="8">
        <f>SUM(H10,H16,H24,H29,H34)</f>
        <v>35592.28</v>
      </c>
      <c r="I35" s="8">
        <f>SUM(I10,I16,I24,I29,I34)</f>
        <v>30203.6791</v>
      </c>
      <c r="J35" s="13">
        <f>IF(H35=0,0,I35/H35*100)</f>
        <v>84.86019749226519</v>
      </c>
      <c r="K35" s="4">
        <f>SUM(K10,K16,K24,K29,K34)</f>
        <v>51425.5</v>
      </c>
      <c r="L35" s="8">
        <f>SUM(L10,L16,L24,L29,L34)</f>
        <v>50551.975</v>
      </c>
      <c r="M35" s="8">
        <f>SUM(M10,M16,M24,M29,M34)</f>
        <v>47114.208</v>
      </c>
      <c r="N35" s="13">
        <f>IF(L35=0,0,M35/L35*100)</f>
        <v>93.19953968168406</v>
      </c>
      <c r="O35" s="4">
        <f>SUM(O10,O16,O24,O29,O34)</f>
        <v>6415</v>
      </c>
      <c r="P35" s="8">
        <f>SUM(P10,P16,P24,P29,P34)</f>
        <v>10248.812</v>
      </c>
      <c r="Q35" s="8">
        <f>SUM(Q10,Q16,Q24,Q29,Q34)</f>
        <v>5189.278</v>
      </c>
      <c r="R35" s="13">
        <f>IF(P35=0,0,Q35/P35*100)</f>
        <v>50.63297092384952</v>
      </c>
      <c r="S35" s="4">
        <f>SUM(S10,S16,S24,S29,S34)</f>
        <v>922.8</v>
      </c>
      <c r="T35" s="8">
        <f>SUM(T10,T16,T24,T29,T34)</f>
        <v>869.498</v>
      </c>
      <c r="U35" s="8">
        <f>SUM(U10,U16,U24,U29,U34)</f>
        <v>745.8470000000001</v>
      </c>
      <c r="V35" s="13">
        <f>IF(T35=0,0,U35/T35*100)</f>
        <v>85.77903571946112</v>
      </c>
      <c r="W35" s="4">
        <f>SUM(W10,W16,W24,W29,W34)</f>
        <v>273537.43</v>
      </c>
      <c r="X35" s="8">
        <f>SUM(X10,X16,X24,X29,X34)</f>
        <v>244858.62900000002</v>
      </c>
      <c r="Y35" s="8">
        <f>SUM(Y10,Y16,Y24,Y29,Y34)</f>
        <v>225555.9581</v>
      </c>
      <c r="Z35" s="13">
        <f>IF(X35=0,0,Y35/X35*100)</f>
        <v>92.11681002265188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1:Z1"/>
    <mergeCell ref="A2:Z2"/>
    <mergeCell ref="A3:Z3"/>
    <mergeCell ref="A5:A7"/>
    <mergeCell ref="B5:B7"/>
    <mergeCell ref="C5:Z5"/>
    <mergeCell ref="C6:F6"/>
    <mergeCell ref="G6:J6"/>
    <mergeCell ref="K6:N6"/>
    <mergeCell ref="O6:R6"/>
    <mergeCell ref="S6:V6"/>
    <mergeCell ref="W6:Z6"/>
    <mergeCell ref="O31:O33"/>
    <mergeCell ref="O26:O28"/>
    <mergeCell ref="A8:Z8"/>
    <mergeCell ref="A10:B10"/>
    <mergeCell ref="A11:Z11"/>
    <mergeCell ref="A16:B16"/>
    <mergeCell ref="A17:Z17"/>
    <mergeCell ref="A35:B35"/>
    <mergeCell ref="C12:C15"/>
    <mergeCell ref="G12:G15"/>
    <mergeCell ref="K12:K15"/>
    <mergeCell ref="C18:C23"/>
    <mergeCell ref="G18:G23"/>
    <mergeCell ref="K18:K23"/>
    <mergeCell ref="C26:C28"/>
    <mergeCell ref="G26:G28"/>
    <mergeCell ref="C31:C33"/>
    <mergeCell ref="G31:G33"/>
    <mergeCell ref="A24:B24"/>
    <mergeCell ref="A25:Z25"/>
    <mergeCell ref="A29:B29"/>
    <mergeCell ref="A30:Z30"/>
    <mergeCell ref="A34:B34"/>
  </mergeCells>
  <printOptions/>
  <pageMargins left="0.11" right="0.11" top="0.35" bottom="0" header="0.3" footer="0.3"/>
  <pageSetup fitToHeight="0" fitToWidth="1" horizontalDpi="600" verticalDpi="600" orientation="landscape" scale="66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Третьякова Анастасия Олеговна</cp:lastModifiedBy>
  <cp:lastPrinted>2016-09-27T22:37:00Z</cp:lastPrinted>
  <dcterms:created xsi:type="dcterms:W3CDTF">2016-09-27T22:31:10Z</dcterms:created>
  <dcterms:modified xsi:type="dcterms:W3CDTF">2016-09-28T03:54:56Z</dcterms:modified>
  <cp:category/>
  <cp:version/>
  <cp:contentType/>
  <cp:contentStatus/>
</cp:coreProperties>
</file>